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425"/>
  </bookViews>
  <sheets>
    <sheet name="Health s106 Houses" sheetId="1" r:id="rId1"/>
  </sheets>
  <definedNames>
    <definedName name="_xlnm.Print_Area" localSheetId="0">'Health s106 Houses'!$A$1:$I$51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7" i="1" l="1"/>
  <c r="D10" i="1" l="1"/>
  <c r="F48" i="1" l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G42" i="1"/>
  <c r="D14" i="1"/>
  <c r="D13" i="1"/>
  <c r="D12" i="1"/>
  <c r="D11" i="1"/>
  <c r="D17" i="1" l="1"/>
  <c r="D19" i="1" s="1"/>
  <c r="G50" i="1"/>
  <c r="B25" i="1" s="1"/>
  <c r="E10" i="1" s="1"/>
  <c r="E11" i="1" l="1"/>
  <c r="E14" i="1"/>
  <c r="E13" i="1"/>
  <c r="E12" i="1"/>
  <c r="E17" i="1" l="1"/>
  <c r="G10" i="1" s="1"/>
  <c r="H14" i="1" s="1"/>
  <c r="I14" i="1" s="1"/>
  <c r="H13" i="1" l="1"/>
  <c r="I13" i="1" s="1"/>
  <c r="H10" i="1"/>
  <c r="H12" i="1"/>
  <c r="I12" i="1" s="1"/>
  <c r="H11" i="1"/>
  <c r="I11" i="1" s="1"/>
  <c r="I10" i="1" l="1"/>
  <c r="H19" i="1"/>
  <c r="H17" i="1"/>
  <c r="H20" i="1" s="1"/>
</calcChain>
</file>

<file path=xl/sharedStrings.xml><?xml version="1.0" encoding="utf-8"?>
<sst xmlns="http://schemas.openxmlformats.org/spreadsheetml/2006/main" count="96" uniqueCount="53">
  <si>
    <t>(Formula agreed by The District Valuer)</t>
  </si>
  <si>
    <t>Font in red can be adjusted</t>
  </si>
  <si>
    <t xml:space="preserve">Housing Development </t>
  </si>
  <si>
    <t>New Occupancy</t>
  </si>
  <si>
    <t xml:space="preserve">Surgery Area </t>
  </si>
  <si>
    <t>Infrastructure</t>
  </si>
  <si>
    <t xml:space="preserve">Capital </t>
  </si>
  <si>
    <t>Approx Contribution</t>
  </si>
  <si>
    <t>House Numbers (Inc Social Housing)</t>
  </si>
  <si>
    <t>House Type</t>
  </si>
  <si>
    <t>(Persons)</t>
  </si>
  <si>
    <t>Requirement (sqm)</t>
  </si>
  <si>
    <t>Development cost(psm)</t>
  </si>
  <si>
    <t>Contribution (£)</t>
  </si>
  <si>
    <t>per dwelling(£)</t>
  </si>
  <si>
    <t>1 Beds</t>
  </si>
  <si>
    <t>@</t>
  </si>
  <si>
    <t>2 Beds</t>
  </si>
  <si>
    <t>"</t>
  </si>
  <si>
    <t>3 Beds</t>
  </si>
  <si>
    <t>4 Beds</t>
  </si>
  <si>
    <t>5 Beds</t>
  </si>
  <si>
    <t>Ave Occupancy</t>
  </si>
  <si>
    <t>Contribution Per Dwelling</t>
  </si>
  <si>
    <t>per dwelling</t>
  </si>
  <si>
    <t>per person</t>
  </si>
  <si>
    <t>PER CENSUS 2011 - WSCC</t>
  </si>
  <si>
    <t>psm</t>
  </si>
  <si>
    <t>Average Sqm Per Patient</t>
  </si>
  <si>
    <t>sqm</t>
  </si>
  <si>
    <t>Average Occupancy Assumptions</t>
  </si>
  <si>
    <t>Bed</t>
  </si>
  <si>
    <t>Persons</t>
  </si>
  <si>
    <t>Explanation</t>
  </si>
  <si>
    <t xml:space="preserve">patients per GP </t>
  </si>
  <si>
    <t xml:space="preserve">sqm GIA </t>
  </si>
  <si>
    <t>GP Practice</t>
  </si>
  <si>
    <t xml:space="preserve">AVG Patient List </t>
  </si>
  <si>
    <t>sq m per patient</t>
  </si>
  <si>
    <t>Average</t>
  </si>
  <si>
    <t xml:space="preserve">Infrastructure costs </t>
  </si>
  <si>
    <t>House Total</t>
  </si>
  <si>
    <t>Care Home</t>
  </si>
  <si>
    <t>100% of 1 bed dwelling</t>
  </si>
  <si>
    <t xml:space="preserve">Care home contributions are at up to </t>
  </si>
  <si>
    <t>Houses Only</t>
  </si>
  <si>
    <t xml:space="preserve">   </t>
  </si>
  <si>
    <t xml:space="preserve">  </t>
  </si>
  <si>
    <t>3. The average sq metre per patient has been derived from SFA 2003/04 as below, including additional space. This can be amended to reflect the flexibility of the NHS Directions and the requirement of the CCG to provide addition clinical or service development space within a new development.</t>
  </si>
  <si>
    <t>2. The occupancy assumptions can be amended as per the requirements of the Local Authority.</t>
  </si>
  <si>
    <r>
      <t xml:space="preserve">1. Build costs include basic build cost,finance,professional fees. To be </t>
    </r>
    <r>
      <rPr>
        <u/>
        <sz val="9"/>
        <rFont val="Arial"/>
        <family val="2"/>
      </rPr>
      <t>amended annually</t>
    </r>
    <r>
      <rPr>
        <sz val="9"/>
        <color theme="1"/>
        <rFont val="Arial"/>
        <family val="2"/>
      </rPr>
      <t>.</t>
    </r>
  </si>
  <si>
    <t>Occupancy Assumptions (confirmed by WSCC JUL 2015)</t>
  </si>
  <si>
    <t>S106 Contribution to NHS/ GP Community/ 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</si>
</sst>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£&quot;#,##0;[Red]\-&quot;£&quot;#,##0"/>
    <numFmt numFmtId="8" formatCode="&quot;£&quot;#,##0.00;[Red]\-&quot;£&quot;#,##0.00"/>
    <numFmt numFmtId="164" formatCode="0.000"/>
    <numFmt numFmtId="165" formatCode="&quot;£&quot;#,##0"/>
    <numFmt numFmtId="166" formatCode="&quot;£&quot;#,##0.00"/>
    <numFmt numFmtId="167" formatCode="0.0000"/>
    <numFmt numFmtId="168" formatCode="&quot;£&quot;#,##0.0000"/>
    <numFmt numFmtId="169" formatCode="#,##0.0"/>
    <numFmt numFmtId="170" formatCode="0.0"/>
  </numFmts>
  <fonts count="23" x14ac:knownFonts="1">
    <font>
      <sz val="12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/>
      <sz val="9"/>
      <name val="Arial"/>
      <family val="2"/>
    </font>
    <font>
      <sz val="9"/>
      <color theme="1"/>
      <name val="Arial"/>
      <family val="2"/>
    </font>
    <font>
      <sz val="10"/>
      <name val="Times New Roman"/>
      <family val="1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2"/>
      <color rgb="FF0000CC"/>
      <name val="Arial"/>
      <family val="2"/>
    </font>
    <font>
      <b/>
      <sz val="12"/>
      <color theme="1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b/>
      <sz val="9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b/>
      <sz val="12"/>
      <color theme="3" tint="-0.249977111117893"/>
      <name val="Arial"/>
      <family val="2"/>
    </font>
    <font>
      <b/>
      <sz val="12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2" fillId="0" borderId="0"/>
    <xf numFmtId="9" fontId="14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3" fontId="1" fillId="0" borderId="0" xfId="0" applyNumberFormat="1" applyFont="1" applyBorder="1" applyAlignment="1" applyProtection="1">
      <alignment horizontal="center"/>
    </xf>
    <xf numFmtId="1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5" fontId="13" fillId="0" borderId="0" xfId="0" applyNumberFormat="1" applyFont="1" applyBorder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center"/>
    </xf>
    <xf numFmtId="166" fontId="1" fillId="0" borderId="0" xfId="0" applyNumberFormat="1" applyFont="1" applyBorder="1" applyAlignment="1" applyProtection="1">
      <alignment horizontal="center"/>
    </xf>
    <xf numFmtId="165" fontId="4" fillId="0" borderId="14" xfId="0" applyNumberFormat="1" applyFont="1" applyBorder="1" applyAlignment="1" applyProtection="1">
      <alignment horizontal="center"/>
    </xf>
    <xf numFmtId="169" fontId="1" fillId="0" borderId="0" xfId="0" applyNumberFormat="1" applyFont="1" applyBorder="1" applyAlignment="1" applyProtection="1">
      <alignment horizontal="center"/>
    </xf>
    <xf numFmtId="0" fontId="0" fillId="0" borderId="0" xfId="0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9" fontId="15" fillId="0" borderId="0" xfId="2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3" fillId="0" borderId="4" xfId="0" applyNumberFormat="1" applyFont="1" applyBorder="1" applyAlignment="1" applyProtection="1">
      <alignment horizontal="center"/>
      <protection locked="0"/>
    </xf>
    <xf numFmtId="166" fontId="0" fillId="0" borderId="0" xfId="0" applyNumberFormat="1" applyProtection="1">
      <protection locked="0"/>
    </xf>
    <xf numFmtId="168" fontId="0" fillId="0" borderId="0" xfId="0" applyNumberFormat="1" applyProtection="1">
      <protection locked="0"/>
    </xf>
    <xf numFmtId="9" fontId="0" fillId="0" borderId="0" xfId="2" applyFont="1" applyProtection="1">
      <protection locked="0"/>
    </xf>
    <xf numFmtId="0" fontId="5" fillId="0" borderId="4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1" fillId="0" borderId="1" xfId="0" applyFont="1" applyBorder="1" applyProtection="1"/>
    <xf numFmtId="0" fontId="2" fillId="0" borderId="2" xfId="0" applyFont="1" applyBorder="1" applyProtection="1"/>
    <xf numFmtId="0" fontId="0" fillId="0" borderId="2" xfId="0" applyBorder="1" applyProtection="1"/>
    <xf numFmtId="0" fontId="2" fillId="0" borderId="3" xfId="0" applyFont="1" applyBorder="1" applyProtection="1"/>
    <xf numFmtId="0" fontId="3" fillId="0" borderId="4" xfId="0" applyFont="1" applyBorder="1" applyProtection="1"/>
    <xf numFmtId="0" fontId="2" fillId="0" borderId="0" xfId="0" applyFont="1" applyBorder="1" applyProtection="1"/>
    <xf numFmtId="0" fontId="0" fillId="0" borderId="0" xfId="0" applyProtection="1"/>
    <xf numFmtId="0" fontId="2" fillId="0" borderId="5" xfId="0" applyFont="1" applyBorder="1" applyProtection="1"/>
    <xf numFmtId="0" fontId="19" fillId="0" borderId="4" xfId="0" applyFont="1" applyBorder="1" applyProtection="1"/>
    <xf numFmtId="0" fontId="19" fillId="0" borderId="0" xfId="0" applyFont="1" applyBorder="1" applyProtection="1"/>
    <xf numFmtId="0" fontId="22" fillId="0" borderId="0" xfId="0" applyFont="1" applyBorder="1" applyAlignment="1" applyProtection="1"/>
    <xf numFmtId="0" fontId="21" fillId="0" borderId="0" xfId="0" applyFont="1" applyBorder="1" applyProtection="1"/>
    <xf numFmtId="0" fontId="21" fillId="0" borderId="4" xfId="0" applyFont="1" applyBorder="1" applyProtection="1"/>
    <xf numFmtId="0" fontId="20" fillId="0" borderId="0" xfId="0" applyFont="1" applyBorder="1" applyProtection="1"/>
    <xf numFmtId="0" fontId="0" fillId="0" borderId="7" xfId="0" applyBorder="1" applyProtection="1"/>
    <xf numFmtId="0" fontId="6" fillId="0" borderId="0" xfId="0" applyFont="1" applyBorder="1" applyProtection="1"/>
    <xf numFmtId="0" fontId="1" fillId="2" borderId="1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2" fontId="1" fillId="2" borderId="2" xfId="0" applyNumberFormat="1" applyFont="1" applyFill="1" applyBorder="1" applyAlignment="1" applyProtection="1">
      <alignment horizontal="center"/>
    </xf>
    <xf numFmtId="0" fontId="1" fillId="2" borderId="3" xfId="0" applyFont="1" applyFill="1" applyBorder="1" applyProtection="1"/>
    <xf numFmtId="164" fontId="2" fillId="3" borderId="4" xfId="0" applyNumberFormat="1" applyFont="1" applyFill="1" applyBorder="1" applyAlignment="1" applyProtection="1">
      <alignment horizontal="center" wrapText="1"/>
    </xf>
    <xf numFmtId="0" fontId="2" fillId="3" borderId="0" xfId="0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2" fontId="1" fillId="3" borderId="0" xfId="0" applyNumberFormat="1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 wrapText="1"/>
    </xf>
    <xf numFmtId="164" fontId="1" fillId="3" borderId="4" xfId="0" applyNumberFormat="1" applyFont="1" applyFill="1" applyBorder="1" applyAlignment="1" applyProtection="1">
      <alignment horizontal="center" wrapText="1"/>
    </xf>
    <xf numFmtId="0" fontId="1" fillId="3" borderId="0" xfId="0" applyFont="1" applyFill="1" applyBorder="1" applyAlignment="1" applyProtection="1">
      <alignment horizontal="center" wrapText="1"/>
    </xf>
    <xf numFmtId="0" fontId="2" fillId="3" borderId="0" xfId="0" applyFont="1" applyFill="1" applyBorder="1" applyAlignment="1" applyProtection="1">
      <alignment horizontal="center" wrapText="1"/>
    </xf>
    <xf numFmtId="1" fontId="3" fillId="0" borderId="4" xfId="0" applyNumberFormat="1" applyFont="1" applyBorder="1" applyAlignment="1" applyProtection="1">
      <alignment horizontal="center"/>
    </xf>
    <xf numFmtId="165" fontId="1" fillId="0" borderId="5" xfId="0" applyNumberFormat="1" applyFont="1" applyBorder="1" applyAlignment="1" applyProtection="1">
      <alignment horizontal="center"/>
    </xf>
    <xf numFmtId="3" fontId="1" fillId="0" borderId="13" xfId="0" applyNumberFormat="1" applyFont="1" applyBorder="1" applyAlignment="1" applyProtection="1">
      <alignment horizontal="center"/>
    </xf>
    <xf numFmtId="164" fontId="4" fillId="0" borderId="4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left"/>
    </xf>
    <xf numFmtId="2" fontId="1" fillId="0" borderId="0" xfId="0" applyNumberFormat="1" applyFont="1" applyBorder="1" applyAlignment="1" applyProtection="1">
      <alignment horizontal="center"/>
    </xf>
    <xf numFmtId="0" fontId="1" fillId="0" borderId="5" xfId="0" applyFont="1" applyBorder="1" applyProtection="1"/>
    <xf numFmtId="164" fontId="2" fillId="2" borderId="7" xfId="0" applyNumberFormat="1" applyFont="1" applyFill="1" applyBorder="1" applyProtection="1"/>
    <xf numFmtId="0" fontId="2" fillId="2" borderId="8" xfId="0" applyFont="1" applyFill="1" applyBorder="1" applyProtection="1"/>
    <xf numFmtId="0" fontId="1" fillId="2" borderId="8" xfId="0" applyFont="1" applyFill="1" applyBorder="1" applyAlignment="1" applyProtection="1">
      <alignment horizontal="right"/>
    </xf>
    <xf numFmtId="2" fontId="1" fillId="2" borderId="8" xfId="0" applyNumberFormat="1" applyFont="1" applyFill="1" applyBorder="1" applyAlignment="1" applyProtection="1">
      <alignment horizontal="center"/>
    </xf>
    <xf numFmtId="0" fontId="1" fillId="2" borderId="8" xfId="0" applyFont="1" applyFill="1" applyBorder="1" applyProtection="1"/>
    <xf numFmtId="165" fontId="1" fillId="2" borderId="8" xfId="0" applyNumberFormat="1" applyFont="1" applyFill="1" applyBorder="1" applyAlignment="1" applyProtection="1">
      <alignment horizontal="center"/>
    </xf>
    <xf numFmtId="0" fontId="1" fillId="2" borderId="9" xfId="0" applyFont="1" applyFill="1" applyBorder="1" applyProtection="1"/>
    <xf numFmtId="164" fontId="2" fillId="0" borderId="4" xfId="0" applyNumberFormat="1" applyFont="1" applyBorder="1" applyProtection="1"/>
    <xf numFmtId="0" fontId="1" fillId="0" borderId="0" xfId="0" applyFont="1" applyBorder="1" applyProtection="1"/>
    <xf numFmtId="165" fontId="1" fillId="2" borderId="10" xfId="0" applyNumberFormat="1" applyFont="1" applyFill="1" applyBorder="1" applyAlignment="1" applyProtection="1">
      <alignment horizontal="center"/>
    </xf>
    <xf numFmtId="0" fontId="1" fillId="2" borderId="11" xfId="0" applyFont="1" applyFill="1" applyBorder="1" applyProtection="1"/>
    <xf numFmtId="0" fontId="2" fillId="0" borderId="4" xfId="0" applyFont="1" applyBorder="1" applyProtection="1"/>
    <xf numFmtId="0" fontId="1" fillId="0" borderId="4" xfId="0" applyFont="1" applyBorder="1" applyProtection="1"/>
    <xf numFmtId="0" fontId="8" fillId="0" borderId="0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</xf>
    <xf numFmtId="166" fontId="1" fillId="4" borderId="6" xfId="0" applyNumberFormat="1" applyFont="1" applyFill="1" applyBorder="1" applyProtection="1"/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7" fontId="1" fillId="0" borderId="0" xfId="0" applyNumberFormat="1" applyFont="1" applyBorder="1" applyProtection="1"/>
    <xf numFmtId="0" fontId="8" fillId="0" borderId="0" xfId="0" quotePrefix="1" applyFont="1" applyBorder="1" applyAlignment="1" applyProtection="1">
      <alignment horizontal="left"/>
    </xf>
    <xf numFmtId="0" fontId="2" fillId="0" borderId="5" xfId="0" applyFont="1" applyFill="1" applyBorder="1" applyProtection="1"/>
    <xf numFmtId="0" fontId="0" fillId="0" borderId="0" xfId="0" applyFont="1" applyProtection="1"/>
    <xf numFmtId="1" fontId="2" fillId="0" borderId="12" xfId="0" applyNumberFormat="1" applyFont="1" applyBorder="1" applyProtection="1"/>
    <xf numFmtId="0" fontId="2" fillId="0" borderId="12" xfId="0" applyFont="1" applyBorder="1" applyProtection="1"/>
    <xf numFmtId="0" fontId="1" fillId="0" borderId="12" xfId="0" applyFont="1" applyBorder="1" applyAlignment="1" applyProtection="1">
      <alignment horizontal="center"/>
    </xf>
    <xf numFmtId="0" fontId="0" fillId="0" borderId="0" xfId="0" applyFont="1" applyBorder="1" applyProtection="1"/>
    <xf numFmtId="0" fontId="17" fillId="0" borderId="0" xfId="0" applyFont="1" applyBorder="1" applyProtection="1"/>
    <xf numFmtId="1" fontId="2" fillId="0" borderId="4" xfId="0" applyNumberFormat="1" applyFont="1" applyBorder="1" applyProtection="1"/>
    <xf numFmtId="170" fontId="1" fillId="0" borderId="12" xfId="0" applyNumberFormat="1" applyFont="1" applyFill="1" applyBorder="1" applyAlignment="1" applyProtection="1">
      <alignment horizontal="center"/>
    </xf>
    <xf numFmtId="0" fontId="9" fillId="0" borderId="4" xfId="0" applyFont="1" applyBorder="1" applyProtection="1"/>
    <xf numFmtId="0" fontId="0" fillId="0" borderId="5" xfId="0" applyBorder="1" applyProtection="1"/>
    <xf numFmtId="0" fontId="0" fillId="0" borderId="4" xfId="0" applyFont="1" applyBorder="1" applyProtection="1"/>
    <xf numFmtId="0" fontId="11" fillId="0" borderId="4" xfId="0" applyFont="1" applyBorder="1" applyProtection="1"/>
    <xf numFmtId="0" fontId="11" fillId="0" borderId="4" xfId="0" applyFont="1" applyBorder="1" applyAlignment="1" applyProtection="1">
      <alignment wrapText="1"/>
    </xf>
    <xf numFmtId="0" fontId="11" fillId="0" borderId="0" xfId="0" applyFont="1" applyBorder="1" applyAlignment="1" applyProtection="1">
      <alignment wrapText="1"/>
    </xf>
    <xf numFmtId="0" fontId="9" fillId="0" borderId="4" xfId="1" applyFont="1" applyBorder="1" applyProtection="1"/>
    <xf numFmtId="0" fontId="9" fillId="0" borderId="0" xfId="1" applyFont="1" applyBorder="1" applyProtection="1"/>
    <xf numFmtId="6" fontId="9" fillId="0" borderId="0" xfId="1" applyNumberFormat="1" applyFont="1" applyBorder="1" applyProtection="1"/>
    <xf numFmtId="8" fontId="9" fillId="0" borderId="0" xfId="1" applyNumberFormat="1" applyFont="1" applyBorder="1" applyProtection="1"/>
    <xf numFmtId="0" fontId="18" fillId="0" borderId="0" xfId="1" applyFont="1" applyBorder="1" applyProtection="1"/>
    <xf numFmtId="0" fontId="18" fillId="0" borderId="0" xfId="1" applyFont="1" applyBorder="1" applyAlignment="1" applyProtection="1">
      <alignment horizontal="center"/>
    </xf>
    <xf numFmtId="165" fontId="18" fillId="0" borderId="0" xfId="1" applyNumberFormat="1" applyFont="1" applyFill="1" applyBorder="1" applyAlignment="1" applyProtection="1">
      <alignment horizontal="left"/>
    </xf>
    <xf numFmtId="167" fontId="9" fillId="0" borderId="0" xfId="1" applyNumberFormat="1" applyFont="1" applyBorder="1" applyProtection="1"/>
    <xf numFmtId="0" fontId="18" fillId="0" borderId="4" xfId="1" applyFont="1" applyBorder="1" applyProtection="1"/>
    <xf numFmtId="167" fontId="18" fillId="0" borderId="0" xfId="1" applyNumberFormat="1" applyFont="1" applyBorder="1" applyProtection="1"/>
    <xf numFmtId="0" fontId="0" fillId="0" borderId="8" xfId="0" applyBorder="1" applyProtection="1"/>
    <xf numFmtId="0" fontId="0" fillId="0" borderId="9" xfId="0" applyBorder="1" applyProtection="1"/>
  </cellXfs>
  <cellStyles count="3">
    <cellStyle name="Normal" xfId="0" builtinId="0"/>
    <cellStyle name="Normal_Sheet1" xfId="1"/>
    <cellStyle name="Percent" xfId="2" builtinId="5"/>
  </cellStyles>
  <dxfs count="0"/>
  <tableStyles count="0" defaultTableStyle="TableStyleMedium2" defaultPivotStyle="PivotStyleLight16"/>
  <colors>
    <mruColors>
      <color rgb="FF0000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5communitieswestsussex.nhs.uk/EasySiteWeb/getresource.axd?AssetID=384032&amp;type=full&amp;servicetype=Inline&amp;customSizeId=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0</xdr:row>
      <xdr:rowOff>165100</xdr:rowOff>
    </xdr:from>
    <xdr:to>
      <xdr:col>8</xdr:col>
      <xdr:colOff>914400</xdr:colOff>
      <xdr:row>5</xdr:row>
      <xdr:rowOff>177800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75CA4256-39C8-42AA-B848-0E9FF4FB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6600" y="165100"/>
          <a:ext cx="2990850" cy="1022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Q54"/>
  <sheetViews>
    <sheetView showGridLines="0" tabSelected="1" zoomScaleNormal="100" workbookViewId="0">
      <selection activeCell="K1" sqref="K1"/>
    </sheetView>
  </sheetViews>
  <sheetFormatPr defaultRowHeight="15" x14ac:dyDescent="0.2"/>
  <cols>
    <col min="1" max="1" width="19.109375" style="11" customWidth="1"/>
    <col min="2" max="2" width="11.5546875" style="11" customWidth="1"/>
    <col min="3" max="3" width="7.88671875" style="11" customWidth="1"/>
    <col min="4" max="4" width="12" style="11" customWidth="1"/>
    <col min="5" max="5" width="14.109375" style="11" customWidth="1"/>
    <col min="6" max="6" width="6.88671875" style="11" customWidth="1"/>
    <col min="7" max="7" width="15.5546875" style="11" customWidth="1"/>
    <col min="8" max="8" width="11.21875" style="11" customWidth="1"/>
    <col min="9" max="9" width="11.88671875" style="11" customWidth="1"/>
    <col min="10" max="10" width="5.5546875" style="11" customWidth="1"/>
    <col min="11" max="11" width="8.88671875" style="11"/>
    <col min="12" max="12" width="9.88671875" style="11" bestFit="1" customWidth="1"/>
    <col min="13" max="13" width="8.88671875" style="11"/>
    <col min="14" max="14" width="9.44140625" style="11" bestFit="1" customWidth="1"/>
    <col min="15" max="16384" width="8.88671875" style="11"/>
  </cols>
  <sheetData>
    <row r="1" spans="1:17" ht="15.75" x14ac:dyDescent="0.25">
      <c r="A1" s="22" t="s">
        <v>52</v>
      </c>
      <c r="B1" s="23"/>
      <c r="C1" s="23"/>
      <c r="D1" s="23"/>
      <c r="E1" s="23" t="s">
        <v>0</v>
      </c>
      <c r="F1" s="23"/>
      <c r="G1" s="23"/>
      <c r="H1" s="24"/>
      <c r="I1" s="25"/>
      <c r="K1" s="12"/>
      <c r="L1" s="12"/>
      <c r="M1" s="12"/>
      <c r="N1" s="12"/>
      <c r="O1" s="13"/>
      <c r="P1" s="13"/>
      <c r="Q1" s="13"/>
    </row>
    <row r="2" spans="1:17" x14ac:dyDescent="0.2">
      <c r="A2" s="26" t="s">
        <v>1</v>
      </c>
      <c r="B2" s="27"/>
      <c r="C2" s="27"/>
      <c r="D2" s="27"/>
      <c r="E2" s="28"/>
      <c r="F2" s="27"/>
      <c r="G2" s="28"/>
      <c r="H2" s="27"/>
      <c r="I2" s="29"/>
      <c r="K2" s="14"/>
      <c r="L2" s="14"/>
      <c r="M2" s="14"/>
      <c r="N2" s="14"/>
      <c r="O2" s="13"/>
      <c r="P2" s="13"/>
      <c r="Q2" s="13"/>
    </row>
    <row r="3" spans="1:17" ht="15.75" x14ac:dyDescent="0.25">
      <c r="A3" s="30"/>
      <c r="B3" s="31"/>
      <c r="C3" s="31"/>
      <c r="D3" s="32" t="s">
        <v>45</v>
      </c>
      <c r="E3" s="33"/>
      <c r="F3" s="31"/>
      <c r="G3" s="27"/>
      <c r="H3" s="27"/>
      <c r="I3" s="29"/>
      <c r="K3" s="15"/>
      <c r="L3" s="15"/>
      <c r="M3" s="15"/>
      <c r="N3" s="15"/>
      <c r="O3" s="13"/>
      <c r="P3" s="13"/>
      <c r="Q3" s="13"/>
    </row>
    <row r="4" spans="1:17" x14ac:dyDescent="0.2">
      <c r="A4" s="30"/>
      <c r="B4" s="31"/>
      <c r="C4" s="31"/>
      <c r="D4" s="31"/>
      <c r="E4" s="31"/>
      <c r="F4" s="31"/>
      <c r="G4" s="27"/>
      <c r="H4" s="27"/>
      <c r="I4" s="29"/>
      <c r="K4" s="13"/>
      <c r="L4" s="13"/>
      <c r="M4" s="13"/>
      <c r="N4" s="13"/>
      <c r="O4" s="13"/>
      <c r="P4" s="13"/>
      <c r="Q4" s="13"/>
    </row>
    <row r="5" spans="1:17" ht="15.75" x14ac:dyDescent="0.25">
      <c r="A5" s="34"/>
      <c r="B5" s="35"/>
      <c r="C5" s="33"/>
      <c r="D5" s="31"/>
      <c r="E5" s="31"/>
      <c r="F5" s="31"/>
      <c r="G5" s="27"/>
      <c r="H5" s="27"/>
      <c r="I5" s="29"/>
      <c r="K5" s="13"/>
      <c r="L5" s="13"/>
      <c r="M5" s="13"/>
      <c r="N5" s="13"/>
      <c r="O5" s="13"/>
      <c r="P5" s="13"/>
      <c r="Q5" s="13"/>
    </row>
    <row r="6" spans="1:17" ht="15.75" thickBot="1" x14ac:dyDescent="0.25">
      <c r="A6" s="36"/>
      <c r="B6" s="37"/>
      <c r="C6" s="37"/>
      <c r="D6" s="37"/>
      <c r="E6" s="37"/>
      <c r="F6" s="37"/>
      <c r="G6" s="37"/>
      <c r="H6" s="27"/>
      <c r="I6" s="29"/>
    </row>
    <row r="7" spans="1:17" x14ac:dyDescent="0.2">
      <c r="A7" s="38" t="s">
        <v>2</v>
      </c>
      <c r="B7" s="39"/>
      <c r="C7" s="40"/>
      <c r="D7" s="40"/>
      <c r="E7" s="39"/>
      <c r="F7" s="39"/>
      <c r="G7" s="39"/>
      <c r="H7" s="41"/>
      <c r="I7" s="42"/>
    </row>
    <row r="8" spans="1:17" ht="24" x14ac:dyDescent="0.2">
      <c r="A8" s="43"/>
      <c r="B8" s="44"/>
      <c r="C8" s="44"/>
      <c r="D8" s="45" t="s">
        <v>3</v>
      </c>
      <c r="E8" s="46" t="s">
        <v>4</v>
      </c>
      <c r="F8" s="46"/>
      <c r="G8" s="46" t="s">
        <v>5</v>
      </c>
      <c r="H8" s="47" t="s">
        <v>6</v>
      </c>
      <c r="I8" s="48" t="s">
        <v>7</v>
      </c>
    </row>
    <row r="9" spans="1:17" ht="24" x14ac:dyDescent="0.2">
      <c r="A9" s="49" t="s">
        <v>8</v>
      </c>
      <c r="B9" s="50" t="s">
        <v>9</v>
      </c>
      <c r="C9" s="50"/>
      <c r="D9" s="50" t="s">
        <v>10</v>
      </c>
      <c r="E9" s="50" t="s">
        <v>11</v>
      </c>
      <c r="F9" s="51"/>
      <c r="G9" s="50" t="s">
        <v>12</v>
      </c>
      <c r="H9" s="50" t="s">
        <v>13</v>
      </c>
      <c r="I9" s="48" t="s">
        <v>14</v>
      </c>
    </row>
    <row r="10" spans="1:17" x14ac:dyDescent="0.2">
      <c r="A10" s="16">
        <v>0</v>
      </c>
      <c r="B10" s="2" t="s">
        <v>15</v>
      </c>
      <c r="C10" s="1"/>
      <c r="D10" s="10">
        <f>A10*D27</f>
        <v>0</v>
      </c>
      <c r="E10" s="4">
        <f>D10*B$25</f>
        <v>0</v>
      </c>
      <c r="F10" s="2" t="s">
        <v>16</v>
      </c>
      <c r="G10" s="5" t="e">
        <f>IF(E17&gt;E24,B24,#REF!)</f>
        <v>#REF!</v>
      </c>
      <c r="H10" s="5" t="e">
        <f>E10*$G$10</f>
        <v>#REF!</v>
      </c>
      <c r="I10" s="53" t="e">
        <f>H10/A10</f>
        <v>#REF!</v>
      </c>
      <c r="L10" s="17"/>
      <c r="N10" s="18"/>
    </row>
    <row r="11" spans="1:17" x14ac:dyDescent="0.2">
      <c r="A11" s="16">
        <v>0</v>
      </c>
      <c r="B11" s="2" t="s">
        <v>17</v>
      </c>
      <c r="C11" s="1"/>
      <c r="D11" s="10">
        <f>A11*D28</f>
        <v>0</v>
      </c>
      <c r="E11" s="4">
        <f>D11*B$25</f>
        <v>0</v>
      </c>
      <c r="F11" s="2" t="s">
        <v>16</v>
      </c>
      <c r="G11" s="5" t="s">
        <v>18</v>
      </c>
      <c r="H11" s="5" t="e">
        <f>E11*$G$10</f>
        <v>#REF!</v>
      </c>
      <c r="I11" s="53" t="e">
        <f>H11/A11</f>
        <v>#REF!</v>
      </c>
    </row>
    <row r="12" spans="1:17" x14ac:dyDescent="0.2">
      <c r="A12" s="16">
        <v>0</v>
      </c>
      <c r="B12" s="2" t="s">
        <v>19</v>
      </c>
      <c r="C12" s="1"/>
      <c r="D12" s="10">
        <f>A12*D29</f>
        <v>0</v>
      </c>
      <c r="E12" s="4">
        <f>D12*B$25</f>
        <v>0</v>
      </c>
      <c r="F12" s="2" t="s">
        <v>16</v>
      </c>
      <c r="G12" s="5" t="s">
        <v>18</v>
      </c>
      <c r="H12" s="5" t="e">
        <f>E12*$G$10</f>
        <v>#REF!</v>
      </c>
      <c r="I12" s="53" t="e">
        <f>H12/A12</f>
        <v>#REF!</v>
      </c>
    </row>
    <row r="13" spans="1:17" x14ac:dyDescent="0.2">
      <c r="A13" s="16">
        <v>0</v>
      </c>
      <c r="B13" s="2" t="s">
        <v>20</v>
      </c>
      <c r="C13" s="1"/>
      <c r="D13" s="10">
        <f>A13*D30</f>
        <v>0</v>
      </c>
      <c r="E13" s="4">
        <f>D13*B$25</f>
        <v>0</v>
      </c>
      <c r="F13" s="2" t="s">
        <v>16</v>
      </c>
      <c r="G13" s="5" t="s">
        <v>18</v>
      </c>
      <c r="H13" s="6" t="e">
        <f>E13*$G$10</f>
        <v>#REF!</v>
      </c>
      <c r="I13" s="53" t="e">
        <f>H13/A13</f>
        <v>#REF!</v>
      </c>
    </row>
    <row r="14" spans="1:17" x14ac:dyDescent="0.2">
      <c r="A14" s="16">
        <v>0</v>
      </c>
      <c r="B14" s="2" t="s">
        <v>21</v>
      </c>
      <c r="C14" s="1"/>
      <c r="D14" s="10">
        <f>A14*D31</f>
        <v>0</v>
      </c>
      <c r="E14" s="4">
        <f>D14*B$25</f>
        <v>0</v>
      </c>
      <c r="F14" s="2" t="s">
        <v>16</v>
      </c>
      <c r="G14" s="5" t="s">
        <v>18</v>
      </c>
      <c r="H14" s="6" t="e">
        <f>E14*$G$10</f>
        <v>#REF!</v>
      </c>
      <c r="I14" s="53" t="e">
        <f>H14/A14</f>
        <v>#REF!</v>
      </c>
    </row>
    <row r="15" spans="1:17" x14ac:dyDescent="0.2">
      <c r="A15" s="52"/>
      <c r="B15" s="2" t="s">
        <v>42</v>
      </c>
      <c r="C15" s="1"/>
      <c r="D15" s="3"/>
      <c r="E15" s="4"/>
      <c r="F15" s="2"/>
      <c r="G15" s="5"/>
      <c r="H15" s="6"/>
      <c r="I15" s="53"/>
    </row>
    <row r="16" spans="1:17" x14ac:dyDescent="0.2">
      <c r="A16" s="52"/>
      <c r="B16" s="2"/>
      <c r="C16" s="1"/>
      <c r="D16" s="3"/>
      <c r="E16" s="4"/>
      <c r="F16" s="2"/>
      <c r="G16" s="5"/>
      <c r="H16" s="5"/>
      <c r="I16" s="53"/>
      <c r="O16" s="19"/>
    </row>
    <row r="17" spans="1:9" ht="15.75" thickBot="1" x14ac:dyDescent="0.25">
      <c r="A17" s="54">
        <f>SUM(A10:A15)</f>
        <v>0</v>
      </c>
      <c r="B17" s="7" t="s">
        <v>41</v>
      </c>
      <c r="C17" s="1"/>
      <c r="D17" s="3">
        <f>SUM(D10:D15)</f>
        <v>0</v>
      </c>
      <c r="E17" s="7">
        <f>SUM(E10:E14)</f>
        <v>0</v>
      </c>
      <c r="F17" s="8" t="s">
        <v>16</v>
      </c>
      <c r="G17" s="8" t="s">
        <v>18</v>
      </c>
      <c r="H17" s="9" t="e">
        <f>SUM(H10:H16)</f>
        <v>#REF!</v>
      </c>
      <c r="I17" s="53"/>
    </row>
    <row r="18" spans="1:9" ht="15.75" thickTop="1" x14ac:dyDescent="0.2">
      <c r="A18" s="55"/>
      <c r="B18" s="1"/>
      <c r="C18" s="1"/>
      <c r="D18" s="56"/>
      <c r="E18" s="27"/>
      <c r="F18" s="2"/>
      <c r="G18" s="2"/>
      <c r="H18" s="57"/>
      <c r="I18" s="58"/>
    </row>
    <row r="19" spans="1:9" ht="15.75" thickBot="1" x14ac:dyDescent="0.25">
      <c r="A19" s="59"/>
      <c r="B19" s="60"/>
      <c r="C19" s="61" t="s">
        <v>22</v>
      </c>
      <c r="D19" s="62" t="e">
        <f>D17/A17</f>
        <v>#DIV/0!</v>
      </c>
      <c r="E19" s="63"/>
      <c r="F19" s="63" t="s">
        <v>23</v>
      </c>
      <c r="G19" s="63"/>
      <c r="H19" s="64" t="e">
        <f>SUM(H10:H14)/A17</f>
        <v>#REF!</v>
      </c>
      <c r="I19" s="65" t="s">
        <v>24</v>
      </c>
    </row>
    <row r="20" spans="1:9" ht="15.75" thickBot="1" x14ac:dyDescent="0.25">
      <c r="A20" s="66"/>
      <c r="B20" s="27"/>
      <c r="C20" s="27"/>
      <c r="D20" s="67"/>
      <c r="E20" s="67"/>
      <c r="F20" s="67"/>
      <c r="G20" s="67"/>
      <c r="H20" s="68" t="e">
        <f>H17/D17</f>
        <v>#REF!</v>
      </c>
      <c r="I20" s="69" t="s">
        <v>25</v>
      </c>
    </row>
    <row r="21" spans="1:9" x14ac:dyDescent="0.2">
      <c r="A21" s="70"/>
      <c r="B21" s="27"/>
      <c r="C21" s="27"/>
      <c r="D21" s="27"/>
      <c r="E21" s="27"/>
      <c r="F21" s="27"/>
      <c r="G21" s="27"/>
      <c r="H21" s="27"/>
      <c r="I21" s="29"/>
    </row>
    <row r="22" spans="1:9" x14ac:dyDescent="0.2">
      <c r="A22" s="71" t="s">
        <v>51</v>
      </c>
      <c r="B22" s="27"/>
      <c r="C22" s="27"/>
      <c r="D22" s="27"/>
      <c r="E22" s="27"/>
      <c r="F22" s="27"/>
      <c r="G22" s="72" t="s">
        <v>44</v>
      </c>
      <c r="H22" s="27"/>
      <c r="I22" s="29"/>
    </row>
    <row r="23" spans="1:9" ht="15.75" thickBot="1" x14ac:dyDescent="0.25">
      <c r="A23" s="73" t="s">
        <v>26</v>
      </c>
      <c r="B23" s="27"/>
      <c r="C23" s="27"/>
      <c r="D23" s="27"/>
      <c r="E23" s="27"/>
      <c r="F23" s="27"/>
      <c r="G23" s="72" t="s">
        <v>43</v>
      </c>
      <c r="H23" s="27"/>
      <c r="I23" s="29"/>
    </row>
    <row r="24" spans="1:9" ht="15.75" thickBot="1" x14ac:dyDescent="0.25">
      <c r="A24" s="70" t="s">
        <v>40</v>
      </c>
      <c r="B24" s="74">
        <v>4500</v>
      </c>
      <c r="C24" s="27" t="s">
        <v>27</v>
      </c>
      <c r="D24" s="75"/>
      <c r="E24" s="76"/>
      <c r="F24" s="75"/>
      <c r="G24" s="72"/>
      <c r="H24" s="27"/>
      <c r="I24" s="29"/>
    </row>
    <row r="25" spans="1:9" x14ac:dyDescent="0.2">
      <c r="A25" s="70" t="s">
        <v>28</v>
      </c>
      <c r="B25" s="77">
        <f>G50</f>
        <v>0.10441243926141884</v>
      </c>
      <c r="C25" s="27" t="s">
        <v>29</v>
      </c>
      <c r="D25" s="27"/>
      <c r="E25" s="27"/>
      <c r="F25" s="27"/>
      <c r="G25" s="78"/>
      <c r="H25" s="27"/>
      <c r="I25" s="79"/>
    </row>
    <row r="26" spans="1:9" x14ac:dyDescent="0.2">
      <c r="A26" s="70" t="s">
        <v>30</v>
      </c>
      <c r="B26" s="80"/>
      <c r="C26" s="80"/>
      <c r="D26" s="80"/>
      <c r="E26" s="80"/>
      <c r="F26" s="27"/>
      <c r="G26" s="72"/>
      <c r="H26" s="27"/>
      <c r="I26" s="29"/>
    </row>
    <row r="27" spans="1:9" x14ac:dyDescent="0.2">
      <c r="A27" s="70"/>
      <c r="B27" s="81">
        <v>1</v>
      </c>
      <c r="C27" s="82" t="s">
        <v>31</v>
      </c>
      <c r="D27" s="83">
        <v>1.5</v>
      </c>
      <c r="E27" s="82" t="s">
        <v>32</v>
      </c>
      <c r="F27" s="27"/>
      <c r="G27" s="78"/>
      <c r="H27" s="27"/>
      <c r="I27" s="29"/>
    </row>
    <row r="28" spans="1:9" x14ac:dyDescent="0.2">
      <c r="A28" s="70"/>
      <c r="B28" s="81">
        <v>2</v>
      </c>
      <c r="C28" s="82" t="s">
        <v>31</v>
      </c>
      <c r="D28" s="83">
        <v>1.9</v>
      </c>
      <c r="E28" s="82" t="s">
        <v>32</v>
      </c>
      <c r="F28" s="27"/>
      <c r="G28" s="84"/>
      <c r="H28" s="27"/>
      <c r="I28" s="29"/>
    </row>
    <row r="29" spans="1:9" x14ac:dyDescent="0.2">
      <c r="A29" s="70"/>
      <c r="B29" s="81">
        <v>3</v>
      </c>
      <c r="C29" s="82" t="s">
        <v>31</v>
      </c>
      <c r="D29" s="83">
        <v>2.5</v>
      </c>
      <c r="E29" s="82" t="s">
        <v>32</v>
      </c>
      <c r="F29" s="27"/>
      <c r="G29" s="85"/>
      <c r="H29" s="27"/>
      <c r="I29" s="29"/>
    </row>
    <row r="30" spans="1:9" x14ac:dyDescent="0.2">
      <c r="A30" s="86"/>
      <c r="B30" s="81">
        <v>4</v>
      </c>
      <c r="C30" s="82" t="s">
        <v>31</v>
      </c>
      <c r="D30" s="87">
        <v>3</v>
      </c>
      <c r="E30" s="82" t="s">
        <v>32</v>
      </c>
      <c r="F30" s="27"/>
      <c r="G30" s="27"/>
      <c r="H30" s="27"/>
      <c r="I30" s="29"/>
    </row>
    <row r="31" spans="1:9" x14ac:dyDescent="0.2">
      <c r="A31" s="70"/>
      <c r="B31" s="81">
        <v>5</v>
      </c>
      <c r="C31" s="82" t="s">
        <v>31</v>
      </c>
      <c r="D31" s="87">
        <v>3</v>
      </c>
      <c r="E31" s="82" t="s">
        <v>32</v>
      </c>
      <c r="F31" s="27"/>
      <c r="G31" s="27"/>
      <c r="H31" s="27"/>
      <c r="I31" s="29"/>
    </row>
    <row r="32" spans="1:9" x14ac:dyDescent="0.2">
      <c r="A32" s="88" t="s">
        <v>33</v>
      </c>
      <c r="B32" s="84"/>
      <c r="C32" s="84"/>
      <c r="D32" s="84"/>
      <c r="E32" s="84"/>
      <c r="F32" s="84"/>
      <c r="G32" s="84"/>
      <c r="H32" s="84"/>
      <c r="I32" s="89"/>
    </row>
    <row r="33" spans="1:12" x14ac:dyDescent="0.2">
      <c r="A33" s="90"/>
      <c r="B33" s="84"/>
      <c r="C33" s="84"/>
      <c r="D33" s="84"/>
      <c r="E33" s="84"/>
      <c r="F33" s="84"/>
      <c r="G33" s="84"/>
      <c r="H33" s="84"/>
      <c r="I33" s="89"/>
    </row>
    <row r="34" spans="1:12" x14ac:dyDescent="0.2">
      <c r="A34" s="70" t="s">
        <v>50</v>
      </c>
      <c r="B34" s="84"/>
      <c r="C34" s="84"/>
      <c r="D34" s="84"/>
      <c r="E34" s="84"/>
      <c r="F34" s="84"/>
      <c r="G34" s="84"/>
      <c r="H34" s="84"/>
      <c r="I34" s="89"/>
      <c r="L34" s="11" t="s">
        <v>47</v>
      </c>
    </row>
    <row r="35" spans="1:12" x14ac:dyDescent="0.2">
      <c r="A35" s="91" t="s">
        <v>49</v>
      </c>
      <c r="B35" s="84"/>
      <c r="C35" s="84"/>
      <c r="D35" s="84"/>
      <c r="E35" s="84"/>
      <c r="F35" s="84"/>
      <c r="G35" s="84"/>
      <c r="H35" s="84"/>
      <c r="I35" s="89"/>
      <c r="L35" s="11" t="s">
        <v>47</v>
      </c>
    </row>
    <row r="36" spans="1:12" ht="15" customHeight="1" x14ac:dyDescent="0.2">
      <c r="A36" s="92" t="s">
        <v>48</v>
      </c>
      <c r="B36" s="93"/>
      <c r="C36" s="93"/>
      <c r="D36" s="93"/>
      <c r="E36" s="93"/>
      <c r="F36" s="93"/>
      <c r="G36" s="93"/>
      <c r="H36" s="93"/>
      <c r="I36" s="89"/>
    </row>
    <row r="37" spans="1:12" x14ac:dyDescent="0.2">
      <c r="A37" s="92"/>
      <c r="B37" s="93"/>
      <c r="C37" s="93"/>
      <c r="D37" s="93"/>
      <c r="E37" s="93"/>
      <c r="F37" s="93"/>
      <c r="G37" s="93"/>
      <c r="H37" s="93"/>
      <c r="I37" s="89"/>
    </row>
    <row r="38" spans="1:12" x14ac:dyDescent="0.2">
      <c r="A38" s="91" t="s">
        <v>46</v>
      </c>
      <c r="B38" s="84"/>
      <c r="C38" s="84"/>
      <c r="D38" s="84"/>
      <c r="E38" s="84"/>
      <c r="F38" s="84"/>
      <c r="G38" s="84"/>
      <c r="H38" s="84"/>
      <c r="I38" s="89"/>
    </row>
    <row r="39" spans="1:12" ht="8.25" customHeight="1" x14ac:dyDescent="0.2">
      <c r="A39" s="90"/>
      <c r="B39" s="84"/>
      <c r="C39" s="84"/>
      <c r="D39" s="84"/>
      <c r="E39" s="84"/>
      <c r="F39" s="84"/>
      <c r="G39" s="84"/>
      <c r="H39" s="84"/>
      <c r="I39" s="89"/>
    </row>
    <row r="40" spans="1:12" x14ac:dyDescent="0.2">
      <c r="A40" s="94">
        <v>1750</v>
      </c>
      <c r="B40" s="95" t="s">
        <v>34</v>
      </c>
      <c r="C40" s="96"/>
      <c r="D40" s="97"/>
      <c r="E40" s="95"/>
      <c r="F40" s="95"/>
      <c r="G40" s="95"/>
      <c r="H40" s="95"/>
      <c r="I40" s="89"/>
    </row>
    <row r="41" spans="1:12" x14ac:dyDescent="0.2">
      <c r="A41" s="94"/>
      <c r="B41" s="95"/>
      <c r="C41" s="96"/>
      <c r="D41" s="97"/>
      <c r="E41" s="95"/>
      <c r="F41" s="95"/>
      <c r="G41" s="95"/>
      <c r="H41" s="95"/>
      <c r="I41" s="89"/>
    </row>
    <row r="42" spans="1:12" x14ac:dyDescent="0.2">
      <c r="A42" s="94">
        <v>1500</v>
      </c>
      <c r="B42" s="98" t="s">
        <v>35</v>
      </c>
      <c r="C42" s="99">
        <v>7</v>
      </c>
      <c r="D42" s="100" t="s">
        <v>36</v>
      </c>
      <c r="E42" s="98" t="s">
        <v>37</v>
      </c>
      <c r="F42" s="98">
        <v>12250</v>
      </c>
      <c r="G42" s="101">
        <f>A42/F42</f>
        <v>0.12244897959183673</v>
      </c>
      <c r="H42" s="98" t="s">
        <v>38</v>
      </c>
      <c r="I42" s="89"/>
    </row>
    <row r="43" spans="1:12" x14ac:dyDescent="0.2">
      <c r="A43" s="94">
        <v>836</v>
      </c>
      <c r="B43" s="98" t="s">
        <v>35</v>
      </c>
      <c r="C43" s="99">
        <v>6</v>
      </c>
      <c r="D43" s="100" t="s">
        <v>36</v>
      </c>
      <c r="E43" s="98" t="s">
        <v>37</v>
      </c>
      <c r="F43" s="98">
        <f t="shared" ref="F43:F48" si="0">C43*A$40</f>
        <v>10500</v>
      </c>
      <c r="G43" s="101">
        <f t="shared" ref="G43:G48" si="1">A43/F43</f>
        <v>7.9619047619047617E-2</v>
      </c>
      <c r="H43" s="98" t="s">
        <v>38</v>
      </c>
      <c r="I43" s="89"/>
    </row>
    <row r="44" spans="1:12" x14ac:dyDescent="0.2">
      <c r="A44" s="94">
        <v>718</v>
      </c>
      <c r="B44" s="98" t="s">
        <v>35</v>
      </c>
      <c r="C44" s="99">
        <v>5</v>
      </c>
      <c r="D44" s="100" t="s">
        <v>36</v>
      </c>
      <c r="E44" s="98" t="s">
        <v>37</v>
      </c>
      <c r="F44" s="98">
        <f t="shared" si="0"/>
        <v>8750</v>
      </c>
      <c r="G44" s="101">
        <f t="shared" si="1"/>
        <v>8.2057142857142856E-2</v>
      </c>
      <c r="H44" s="98" t="s">
        <v>38</v>
      </c>
      <c r="I44" s="89"/>
    </row>
    <row r="45" spans="1:12" x14ac:dyDescent="0.2">
      <c r="A45" s="94">
        <v>646</v>
      </c>
      <c r="B45" s="98" t="s">
        <v>35</v>
      </c>
      <c r="C45" s="99">
        <v>4</v>
      </c>
      <c r="D45" s="100" t="s">
        <v>36</v>
      </c>
      <c r="E45" s="98" t="s">
        <v>37</v>
      </c>
      <c r="F45" s="98">
        <f t="shared" si="0"/>
        <v>7000</v>
      </c>
      <c r="G45" s="101">
        <f t="shared" si="1"/>
        <v>9.228571428571429E-2</v>
      </c>
      <c r="H45" s="98" t="s">
        <v>38</v>
      </c>
      <c r="I45" s="89"/>
    </row>
    <row r="46" spans="1:12" x14ac:dyDescent="0.2">
      <c r="A46" s="94">
        <v>487</v>
      </c>
      <c r="B46" s="98" t="s">
        <v>35</v>
      </c>
      <c r="C46" s="99">
        <v>3</v>
      </c>
      <c r="D46" s="100" t="s">
        <v>36</v>
      </c>
      <c r="E46" s="98" t="s">
        <v>37</v>
      </c>
      <c r="F46" s="98">
        <f t="shared" si="0"/>
        <v>5250</v>
      </c>
      <c r="G46" s="101">
        <f t="shared" si="1"/>
        <v>9.2761904761904768E-2</v>
      </c>
      <c r="H46" s="98" t="s">
        <v>38</v>
      </c>
      <c r="I46" s="89"/>
    </row>
    <row r="47" spans="1:12" x14ac:dyDescent="0.2">
      <c r="A47" s="94">
        <v>374</v>
      </c>
      <c r="B47" s="98" t="s">
        <v>35</v>
      </c>
      <c r="C47" s="99">
        <v>2</v>
      </c>
      <c r="D47" s="100" t="s">
        <v>36</v>
      </c>
      <c r="E47" s="98" t="s">
        <v>37</v>
      </c>
      <c r="F47" s="98">
        <f t="shared" si="0"/>
        <v>3500</v>
      </c>
      <c r="G47" s="101">
        <f t="shared" si="1"/>
        <v>0.10685714285714286</v>
      </c>
      <c r="H47" s="98" t="s">
        <v>38</v>
      </c>
      <c r="I47" s="89"/>
    </row>
    <row r="48" spans="1:12" x14ac:dyDescent="0.2">
      <c r="A48" s="94">
        <v>271</v>
      </c>
      <c r="B48" s="98" t="s">
        <v>35</v>
      </c>
      <c r="C48" s="99">
        <v>1</v>
      </c>
      <c r="D48" s="100" t="s">
        <v>36</v>
      </c>
      <c r="E48" s="98" t="s">
        <v>37</v>
      </c>
      <c r="F48" s="98">
        <f t="shared" si="0"/>
        <v>1750</v>
      </c>
      <c r="G48" s="101">
        <f t="shared" si="1"/>
        <v>0.15485714285714286</v>
      </c>
      <c r="H48" s="98" t="s">
        <v>38</v>
      </c>
      <c r="I48" s="89"/>
    </row>
    <row r="49" spans="1:9" ht="3.75" customHeight="1" x14ac:dyDescent="0.2">
      <c r="A49" s="102"/>
      <c r="B49" s="98"/>
      <c r="C49" s="98"/>
      <c r="D49" s="98"/>
      <c r="E49" s="98"/>
      <c r="F49" s="98"/>
      <c r="G49" s="103"/>
      <c r="H49" s="98"/>
      <c r="I49" s="89"/>
    </row>
    <row r="50" spans="1:9" x14ac:dyDescent="0.2">
      <c r="A50" s="102"/>
      <c r="B50" s="98"/>
      <c r="C50" s="98"/>
      <c r="D50" s="98"/>
      <c r="E50" s="99" t="s">
        <v>39</v>
      </c>
      <c r="F50" s="98"/>
      <c r="G50" s="101">
        <f>AVERAGE(G42:G48)</f>
        <v>0.10441243926141884</v>
      </c>
      <c r="H50" s="98" t="s">
        <v>38</v>
      </c>
      <c r="I50" s="89"/>
    </row>
    <row r="51" spans="1:9" ht="15.75" thickBot="1" x14ac:dyDescent="0.25">
      <c r="A51" s="36"/>
      <c r="B51" s="104"/>
      <c r="C51" s="104"/>
      <c r="D51" s="104"/>
      <c r="E51" s="104"/>
      <c r="F51" s="104"/>
      <c r="G51" s="104"/>
      <c r="H51" s="104"/>
      <c r="I51" s="105"/>
    </row>
    <row r="53" spans="1:9" x14ac:dyDescent="0.2">
      <c r="A53" s="20"/>
    </row>
    <row r="54" spans="1:9" x14ac:dyDescent="0.2">
      <c r="A54" s="21"/>
    </row>
  </sheetData>
  <sheetProtection password="98F5" sheet="1" objects="1" scenarios="1"/>
  <mergeCells count="1">
    <mergeCell ref="A36:H37"/>
  </mergeCells>
  <printOptions horizontalCentered="1" verticalCentered="1"/>
  <pageMargins left="0.51181102362204722" right="0.11811023622047245" top="0.55118110236220474" bottom="0.35433070866141736" header="0.31496062992125984" footer="0.11811023622047245"/>
  <pageSetup paperSize="9" scale="69" orientation="landscape" horizontalDpi="4294967293" r:id="rId1"/>
  <headerFooter>
    <oddFooter>&amp;RFormula Revised with DV approval July 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Health s106 Houses</vt:lpstr>
      <vt:lpstr>'Health s106 Houses'!Print_Area</vt:lpstr>
    </vt:vector>
  </TitlesOfParts>
  <Company>Sussex Community Health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Clavell-Bate Simon (CWSCCG)</dc:creator>
  <cp:lastModifiedBy>Jennifer Hollingum</cp:lastModifiedBy>
  <cp:lastPrinted>2019-10-04T10:37:45Z</cp:lastPrinted>
  <dcterms:created xsi:type="dcterms:W3CDTF">2017-06-13T08:54:44Z</dcterms:created>
  <dcterms:modified xsi:type="dcterms:W3CDTF">2019-10-04T10:40:03Z</dcterms:modified>
</cp:coreProperties>
</file>